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su\Desktop\Contract Subsecvent 3\Modificare SDL 2022\"/>
    </mc:Choice>
  </mc:AlternateContent>
  <xr:revisionPtr revIDLastSave="0" documentId="13_ncr:1_{2A6AEAF5-F50E-4931-A45F-AB9296E91C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ADR" sheetId="1" r:id="rId1"/>
    <sheet name="EURI" sheetId="2" r:id="rId2"/>
  </sheets>
  <externalReferences>
    <externalReference r:id="rId3"/>
  </externalReferences>
  <definedNames>
    <definedName name="_xlnm.Print_Area" localSheetId="0">FEADR!$A$1:$N$31</definedName>
  </definedNames>
  <calcPr calcId="181029"/>
</workbook>
</file>

<file path=xl/calcChain.xml><?xml version="1.0" encoding="utf-8"?>
<calcChain xmlns="http://schemas.openxmlformats.org/spreadsheetml/2006/main">
  <c r="I9" i="1" l="1"/>
  <c r="H23" i="1"/>
  <c r="G19" i="1"/>
  <c r="I19" i="1"/>
  <c r="G22" i="1"/>
  <c r="G21" i="1"/>
  <c r="G20" i="1"/>
  <c r="H9" i="1"/>
  <c r="H11" i="1"/>
  <c r="F24" i="2"/>
  <c r="E24" i="2"/>
  <c r="C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G9" i="1"/>
  <c r="I11" i="1"/>
  <c r="G24" i="1" l="1"/>
  <c r="F24" i="1" s="1"/>
</calcChain>
</file>

<file path=xl/sharedStrings.xml><?xml version="1.0" encoding="utf-8"?>
<sst xmlns="http://schemas.openxmlformats.org/spreadsheetml/2006/main" count="50" uniqueCount="38">
  <si>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</si>
  <si>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</si>
  <si>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</si>
  <si>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</si>
  <si>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</si>
  <si>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</si>
  <si>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</si>
  <si>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</si>
  <si>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</si>
  <si>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</si>
  <si>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</si>
  <si>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</si>
  <si>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</si>
  <si>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</si>
  <si>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</si>
  <si>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</si>
  <si>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</si>
  <si>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</si>
  <si>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</si>
  <si>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</si>
  <si>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</si>
  <si>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</si>
  <si>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</si>
  <si>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</si>
  <si>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</si>
  <si>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</si>
  <si>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</si>
  <si>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</si>
  <si>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</si>
  <si>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Masura 1 /1C - Transfer de cunoștințe în domeniul agriculturii</t>
  </si>
  <si>
    <t>Masura 2.1/ 2A - Performanțe economice îmbunătățite pentru fermele din teritoriu</t>
  </si>
  <si>
    <t>Masura 2.2 /2B - Acces facil în domeniul agricol al unor fermieri calificați și reînnoirea generațiilor</t>
  </si>
  <si>
    <t>Măsura 3.1 / 6A - Dezvoltarea activităților non-agricole în teritoriul GAL</t>
  </si>
  <si>
    <t>Masura 3.2 / 6B - Servicii sociale îmbunătățite în teritoriul GAL</t>
  </si>
  <si>
    <t>90%; 100%</t>
  </si>
  <si>
    <t>Masura 3.3 / 6B - Integrarea minorităților locale</t>
  </si>
  <si>
    <t>Masura 3.4 / 6B - Modernizarea localităților din cadrul GAL</t>
  </si>
  <si>
    <t xml:space="preserve">
340.000,00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</si>
</sst>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00B0F0"/>
      <name val="Trebuchet MS"/>
      <family val="2"/>
      <charset val="238"/>
    </font>
    <font>
      <sz val="11"/>
      <color rgb="FF333399"/>
      <name val="Calibri"/>
      <family val="2"/>
    </font>
    <font>
      <b/>
      <sz val="11"/>
      <color rgb="FF333399"/>
      <name val="Trebuchet MS"/>
      <family val="2"/>
    </font>
    <font>
      <b/>
      <sz val="11"/>
      <color rgb="FF244062"/>
      <name val="Trebuchet MS"/>
      <family val="2"/>
    </font>
    <font>
      <b/>
      <sz val="11"/>
      <color rgb="FF16365C"/>
      <name val="Trebuchet MS"/>
      <family val="2"/>
    </font>
    <font>
      <b/>
      <sz val="11"/>
      <color theme="4" tint="-0.249977111117893"/>
      <name val="Trebuchet MS"/>
      <family val="2"/>
    </font>
    <font>
      <sz val="11"/>
      <color indexed="8"/>
      <name val="Calibri"/>
      <family val="2"/>
      <charset val="238"/>
    </font>
    <font>
      <b/>
      <sz val="11"/>
      <color indexed="62"/>
      <name val="Trebuchet MS"/>
      <family val="2"/>
      <charset val="238"/>
    </font>
    <font>
      <sz val="11"/>
      <color indexed="62"/>
      <name val="Calibri"/>
      <family val="2"/>
      <charset val="238"/>
    </font>
    <font>
      <sz val="11"/>
      <color indexed="63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0"/>
      </right>
      <top style="thin">
        <color indexed="23"/>
      </top>
      <bottom/>
      <diagonal/>
    </border>
    <border>
      <left style="thin">
        <color indexed="23"/>
      </left>
      <right style="medium">
        <color indexed="20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17" fillId="6" borderId="37" applyNumberFormat="0" applyAlignment="0" applyProtection="0"/>
    <xf numFmtId="0" fontId="22" fillId="0" borderId="0"/>
    <xf numFmtId="0" fontId="25" fillId="10" borderId="59" applyProtection="0"/>
    <xf numFmtId="0" fontId="24" fillId="10" borderId="60" applyNumberFormat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5" borderId="29" xfId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wrapText="1"/>
    </xf>
    <xf numFmtId="4" fontId="0" fillId="0" borderId="0" xfId="0" applyNumberFormat="1"/>
    <xf numFmtId="4" fontId="7" fillId="4" borderId="13" xfId="1" applyNumberFormat="1" applyFont="1" applyFill="1" applyBorder="1" applyAlignment="1">
      <alignment wrapText="1"/>
    </xf>
    <xf numFmtId="4" fontId="7" fillId="4" borderId="30" xfId="1" applyNumberFormat="1" applyFont="1" applyFill="1" applyBorder="1" applyAlignment="1">
      <alignment wrapText="1"/>
    </xf>
    <xf numFmtId="10" fontId="7" fillId="5" borderId="29" xfId="1" applyNumberFormat="1" applyFont="1" applyFill="1" applyBorder="1" applyAlignment="1">
      <alignment wrapText="1"/>
    </xf>
    <xf numFmtId="4" fontId="15" fillId="0" borderId="0" xfId="0" applyNumberFormat="1" applyFont="1"/>
    <xf numFmtId="10" fontId="16" fillId="4" borderId="33" xfId="1" applyNumberFormat="1" applyFont="1" applyFill="1" applyBorder="1" applyAlignment="1">
      <alignment horizontal="center" wrapText="1"/>
    </xf>
    <xf numFmtId="4" fontId="16" fillId="5" borderId="20" xfId="1" applyNumberFormat="1" applyFont="1" applyFill="1" applyBorder="1" applyAlignment="1">
      <alignment wrapText="1"/>
    </xf>
    <xf numFmtId="4" fontId="16" fillId="4" borderId="13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>
      <alignment wrapText="1"/>
    </xf>
    <xf numFmtId="3" fontId="7" fillId="3" borderId="10" xfId="1" applyNumberFormat="1" applyFont="1" applyFill="1" applyBorder="1" applyAlignment="1">
      <alignment wrapText="1"/>
    </xf>
    <xf numFmtId="0" fontId="18" fillId="7" borderId="45" xfId="2" applyFont="1" applyFill="1" applyBorder="1" applyAlignment="1">
      <alignment horizontal="center" vertical="center" wrapText="1"/>
    </xf>
    <xf numFmtId="9" fontId="19" fillId="7" borderId="42" xfId="2" applyNumberFormat="1" applyFont="1" applyFill="1" applyBorder="1" applyAlignment="1">
      <alignment horizontal="right" wrapText="1"/>
    </xf>
    <xf numFmtId="9" fontId="20" fillId="7" borderId="37" xfId="2" applyNumberFormat="1" applyFont="1" applyFill="1" applyAlignment="1">
      <alignment horizontal="right" wrapText="1"/>
    </xf>
    <xf numFmtId="0" fontId="18" fillId="9" borderId="45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horizontal="center" vertical="center" wrapText="1"/>
    </xf>
    <xf numFmtId="9" fontId="18" fillId="7" borderId="37" xfId="2" applyNumberFormat="1" applyFont="1" applyFill="1" applyAlignment="1">
      <alignment horizontal="right" wrapText="1"/>
    </xf>
    <xf numFmtId="0" fontId="7" fillId="3" borderId="10" xfId="1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5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wrapText="1"/>
    </xf>
    <xf numFmtId="0" fontId="18" fillId="0" borderId="57" xfId="2" applyFont="1" applyFill="1" applyBorder="1" applyAlignment="1">
      <alignment horizontal="center" vertical="center" wrapText="1"/>
    </xf>
    <xf numFmtId="4" fontId="7" fillId="3" borderId="46" xfId="1" applyNumberFormat="1" applyFont="1" applyFill="1" applyBorder="1" applyAlignment="1">
      <alignment wrapText="1"/>
    </xf>
    <xf numFmtId="4" fontId="7" fillId="3" borderId="46" xfId="1" applyNumberFormat="1" applyFont="1" applyFill="1" applyBorder="1" applyAlignment="1">
      <alignment horizontal="center" wrapText="1"/>
    </xf>
    <xf numFmtId="10" fontId="21" fillId="11" borderId="65" xfId="5" applyNumberFormat="1" applyFont="1" applyFill="1" applyBorder="1" applyAlignment="1" applyProtection="1">
      <alignment horizontal="center"/>
    </xf>
    <xf numFmtId="10" fontId="21" fillId="11" borderId="66" xfId="5" applyNumberFormat="1" applyFont="1" applyFill="1" applyBorder="1" applyAlignment="1" applyProtection="1">
      <alignment horizontal="center"/>
    </xf>
    <xf numFmtId="4" fontId="5" fillId="0" borderId="0" xfId="0" applyNumberFormat="1" applyFont="1"/>
    <xf numFmtId="0" fontId="10" fillId="3" borderId="10" xfId="1" applyFont="1" applyFill="1" applyBorder="1" applyAlignment="1">
      <alignment horizontal="center" vertical="center" wrapText="1"/>
    </xf>
    <xf numFmtId="9" fontId="19" fillId="7" borderId="42" xfId="2" applyNumberFormat="1" applyFont="1" applyFill="1" applyBorder="1" applyAlignment="1">
      <alignment horizontal="center" vertical="center" wrapText="1"/>
    </xf>
    <xf numFmtId="9" fontId="19" fillId="7" borderId="10" xfId="2" applyNumberFormat="1" applyFont="1" applyFill="1" applyBorder="1" applyAlignment="1">
      <alignment horizontal="center" vertical="center" wrapText="1"/>
    </xf>
    <xf numFmtId="9" fontId="20" fillId="7" borderId="10" xfId="2" applyNumberFormat="1" applyFont="1" applyFill="1" applyBorder="1" applyAlignment="1">
      <alignment horizontal="center" vertical="center" wrapText="1"/>
    </xf>
    <xf numFmtId="9" fontId="18" fillId="7" borderId="37" xfId="2" applyNumberFormat="1" applyFont="1" applyFill="1" applyAlignment="1">
      <alignment horizontal="center" vertical="center" wrapText="1"/>
    </xf>
    <xf numFmtId="9" fontId="18" fillId="7" borderId="39" xfId="2" applyNumberFormat="1" applyFont="1" applyFill="1" applyBorder="1" applyAlignment="1">
      <alignment horizontal="center" vertical="center" wrapText="1"/>
    </xf>
    <xf numFmtId="164" fontId="21" fillId="0" borderId="54" xfId="2" applyNumberFormat="1" applyFont="1" applyFill="1" applyBorder="1" applyAlignment="1">
      <alignment horizontal="center" vertical="center" wrapText="1"/>
    </xf>
    <xf numFmtId="4" fontId="21" fillId="0" borderId="58" xfId="2" applyNumberFormat="1" applyFont="1" applyFill="1" applyBorder="1" applyAlignment="1">
      <alignment horizontal="center" vertical="center" wrapText="1"/>
    </xf>
    <xf numFmtId="164" fontId="18" fillId="7" borderId="10" xfId="2" applyNumberFormat="1" applyFont="1" applyFill="1" applyBorder="1" applyAlignment="1">
      <alignment horizontal="center" vertical="center" wrapText="1"/>
    </xf>
    <xf numFmtId="4" fontId="10" fillId="3" borderId="10" xfId="1" applyNumberFormat="1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 wrapText="1"/>
    </xf>
    <xf numFmtId="164" fontId="10" fillId="3" borderId="10" xfId="1" applyNumberFormat="1" applyFont="1" applyFill="1" applyBorder="1" applyAlignment="1">
      <alignment horizontal="center" vertical="center" wrapText="1"/>
    </xf>
    <xf numFmtId="4" fontId="10" fillId="3" borderId="13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Alignment="1">
      <alignment wrapText="1"/>
    </xf>
    <xf numFmtId="4" fontId="10" fillId="3" borderId="46" xfId="1" applyNumberFormat="1" applyFont="1" applyFill="1" applyBorder="1" applyAlignment="1">
      <alignment horizontal="center" vertical="center" wrapText="1"/>
    </xf>
    <xf numFmtId="4" fontId="10" fillId="3" borderId="50" xfId="1" applyNumberFormat="1" applyFont="1" applyFill="1" applyBorder="1" applyAlignment="1">
      <alignment horizontal="center" vertical="center" wrapText="1"/>
    </xf>
    <xf numFmtId="4" fontId="10" fillId="3" borderId="13" xfId="1" applyNumberFormat="1" applyFont="1" applyFill="1" applyBorder="1" applyAlignment="1">
      <alignment horizontal="center" vertical="center" wrapText="1"/>
    </xf>
    <xf numFmtId="10" fontId="10" fillId="3" borderId="40" xfId="1" applyNumberFormat="1" applyFont="1" applyFill="1" applyBorder="1" applyAlignment="1">
      <alignment horizontal="center" vertical="center"/>
    </xf>
    <xf numFmtId="10" fontId="10" fillId="3" borderId="51" xfId="1" applyNumberFormat="1" applyFont="1" applyFill="1" applyBorder="1" applyAlignment="1">
      <alignment horizontal="center" vertical="center"/>
    </xf>
    <xf numFmtId="10" fontId="10" fillId="3" borderId="43" xfId="1" applyNumberFormat="1" applyFont="1" applyFill="1" applyBorder="1" applyAlignment="1">
      <alignment horizontal="center" vertical="center"/>
    </xf>
    <xf numFmtId="0" fontId="23" fillId="11" borderId="62" xfId="5" applyNumberFormat="1" applyFont="1" applyFill="1" applyBorder="1" applyAlignment="1" applyProtection="1">
      <alignment horizontal="left"/>
    </xf>
    <xf numFmtId="0" fontId="23" fillId="11" borderId="63" xfId="5" applyNumberFormat="1" applyFont="1" applyFill="1" applyBorder="1" applyAlignment="1" applyProtection="1">
      <alignment horizontal="left"/>
    </xf>
    <xf numFmtId="0" fontId="23" fillId="11" borderId="64" xfId="5" applyNumberFormat="1" applyFont="1" applyFill="1" applyBorder="1" applyAlignment="1" applyProtection="1">
      <alignment horizontal="center"/>
    </xf>
    <xf numFmtId="0" fontId="23" fillId="11" borderId="61" xfId="5" applyNumberFormat="1" applyFont="1" applyFill="1" applyBorder="1" applyAlignment="1" applyProtection="1">
      <alignment horizontal="center"/>
    </xf>
    <xf numFmtId="4" fontId="21" fillId="11" borderId="64" xfId="5" applyNumberFormat="1" applyFont="1" applyFill="1" applyBorder="1" applyAlignment="1" applyProtection="1">
      <alignment horizontal="center" vertical="center"/>
    </xf>
    <xf numFmtId="4" fontId="21" fillId="11" borderId="61" xfId="5" applyNumberFormat="1" applyFont="1" applyFill="1" applyBorder="1" applyAlignment="1" applyProtection="1">
      <alignment horizontal="center" vertical="center"/>
    </xf>
    <xf numFmtId="4" fontId="21" fillId="11" borderId="64" xfId="5" applyNumberFormat="1" applyFont="1" applyFill="1" applyBorder="1" applyAlignment="1" applyProtection="1">
      <alignment horizontal="center"/>
    </xf>
    <xf numFmtId="4" fontId="21" fillId="11" borderId="61" xfId="5" applyNumberFormat="1" applyFont="1" applyFill="1" applyBorder="1" applyAlignment="1" applyProtection="1">
      <alignment horizontal="center"/>
    </xf>
    <xf numFmtId="4" fontId="21" fillId="11" borderId="67" xfId="5" applyNumberFormat="1" applyFont="1" applyFill="1" applyBorder="1" applyAlignment="1" applyProtection="1">
      <alignment horizontal="center"/>
    </xf>
    <xf numFmtId="4" fontId="18" fillId="7" borderId="39" xfId="2" applyNumberFormat="1" applyFont="1" applyFill="1" applyBorder="1" applyAlignment="1">
      <alignment horizontal="center" vertical="center"/>
    </xf>
    <xf numFmtId="4" fontId="18" fillId="7" borderId="53" xfId="2" applyNumberFormat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" fontId="7" fillId="3" borderId="52" xfId="1" applyNumberFormat="1" applyFont="1" applyFill="1" applyBorder="1" applyAlignment="1">
      <alignment horizontal="center" wrapText="1"/>
    </xf>
    <xf numFmtId="4" fontId="7" fillId="3" borderId="13" xfId="1" applyNumberFormat="1" applyFont="1" applyFill="1" applyBorder="1" applyAlignment="1">
      <alignment horizontal="center" wrapText="1"/>
    </xf>
    <xf numFmtId="4" fontId="7" fillId="3" borderId="56" xfId="1" applyNumberFormat="1" applyFont="1" applyFill="1" applyBorder="1" applyAlignment="1">
      <alignment horizont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10" fontId="7" fillId="3" borderId="2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16" fillId="5" borderId="7" xfId="1" applyNumberFormat="1" applyFont="1" applyFill="1" applyBorder="1" applyAlignment="1">
      <alignment horizontal="center" wrapText="1"/>
    </xf>
    <xf numFmtId="4" fontId="16" fillId="5" borderId="5" xfId="1" applyNumberFormat="1" applyFont="1" applyFill="1" applyBorder="1" applyAlignment="1">
      <alignment horizontal="center" wrapText="1"/>
    </xf>
    <xf numFmtId="4" fontId="16" fillId="5" borderId="8" xfId="1" applyNumberFormat="1" applyFont="1" applyFill="1" applyBorder="1" applyAlignment="1">
      <alignment horizont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18" fillId="0" borderId="52" xfId="2" applyFont="1" applyFill="1" applyBorder="1" applyAlignment="1">
      <alignment horizontal="center" wrapText="1"/>
    </xf>
    <xf numFmtId="0" fontId="18" fillId="0" borderId="41" xfId="2" applyFont="1" applyFill="1" applyBorder="1" applyAlignment="1">
      <alignment horizontal="center" wrapText="1"/>
    </xf>
    <xf numFmtId="9" fontId="18" fillId="7" borderId="16" xfId="2" applyNumberFormat="1" applyFont="1" applyFill="1" applyBorder="1" applyAlignment="1">
      <alignment horizontal="center" vertical="center"/>
    </xf>
    <xf numFmtId="9" fontId="18" fillId="7" borderId="55" xfId="2" applyNumberFormat="1" applyFont="1" applyFill="1" applyBorder="1" applyAlignment="1">
      <alignment horizontal="center" vertical="center"/>
    </xf>
    <xf numFmtId="9" fontId="18" fillId="7" borderId="39" xfId="2" applyNumberFormat="1" applyFont="1" applyFill="1" applyBorder="1" applyAlignment="1">
      <alignment horizontal="right" vertical="center"/>
    </xf>
    <xf numFmtId="9" fontId="18" fillId="7" borderId="42" xfId="2" applyNumberFormat="1" applyFont="1" applyFill="1" applyBorder="1" applyAlignment="1">
      <alignment horizontal="right" vertical="center"/>
    </xf>
    <xf numFmtId="0" fontId="7" fillId="3" borderId="46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3" fontId="7" fillId="3" borderId="40" xfId="1" applyNumberFormat="1" applyFont="1" applyFill="1" applyBorder="1" applyAlignment="1">
      <alignment horizontal="center" wrapText="1"/>
    </xf>
    <xf numFmtId="3" fontId="7" fillId="3" borderId="43" xfId="1" applyNumberFormat="1" applyFont="1" applyFill="1" applyBorder="1" applyAlignment="1">
      <alignment horizontal="center" wrapText="1"/>
    </xf>
    <xf numFmtId="0" fontId="18" fillId="7" borderId="38" xfId="2" applyFont="1" applyFill="1" applyBorder="1" applyAlignment="1">
      <alignment horizontal="center" vertical="center" wrapText="1"/>
    </xf>
    <xf numFmtId="0" fontId="18" fillId="7" borderId="41" xfId="2" applyFont="1" applyFill="1" applyBorder="1" applyAlignment="1">
      <alignment horizontal="center" vertical="center" wrapText="1"/>
    </xf>
    <xf numFmtId="49" fontId="7" fillId="2" borderId="47" xfId="1" applyNumberFormat="1" applyFont="1" applyBorder="1" applyAlignment="1">
      <alignment horizontal="center" vertical="center" wrapText="1"/>
    </xf>
    <xf numFmtId="49" fontId="7" fillId="2" borderId="48" xfId="1" applyNumberFormat="1" applyFont="1" applyBorder="1" applyAlignment="1">
      <alignment horizontal="center" vertical="center" wrapText="1"/>
    </xf>
    <xf numFmtId="49" fontId="7" fillId="2" borderId="49" xfId="1" applyNumberFormat="1" applyFont="1" applyBorder="1" applyAlignment="1">
      <alignment horizontal="center" vertical="center" wrapText="1"/>
    </xf>
    <xf numFmtId="10" fontId="10" fillId="3" borderId="34" xfId="1" applyNumberFormat="1" applyFont="1" applyFill="1" applyBorder="1" applyAlignment="1">
      <alignment horizontal="center" wrapText="1"/>
    </xf>
    <xf numFmtId="10" fontId="10" fillId="3" borderId="2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vertical="center" wrapText="1"/>
    </xf>
  </cellXfs>
  <cellStyles count="6">
    <cellStyle name="Excel Built-in Explanatory Text" xfId="4" xr:uid="{964F6DF7-5F8B-431C-984E-5077837409F4}"/>
    <cellStyle name="Excel_BuiltIn_Input" xfId="2" xr:uid="{985315C5-D07A-48FC-B1FE-0C0F7861A233}"/>
    <cellStyle name="Excel_BuiltIn_Input 2" xfId="5" xr:uid="{16245BB5-9667-4087-9369-82C73A581EFC}"/>
    <cellStyle name="Input" xfId="1" builtinId="20"/>
    <cellStyle name="Normal" xfId="0" builtinId="0"/>
    <cellStyle name="Normal 2" xfId="3" xr:uid="{8C801AD1-0F1C-4F0A-A8AC-BD7117240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u/Desktop/Anexa-4-plan-finantare-tranz-FEADR_EURI-v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DR"/>
      <sheetName val="EURI"/>
    </sheetNames>
    <sheetDataSet>
      <sheetData sheetId="0">
        <row r="16">
          <cell r="C16" t="str">
            <v>Măsura 3.1 / 6A - Dezvoltarea activităților non-agricole în teritoriul GAL</v>
          </cell>
          <cell r="E16">
            <v>878011.18</v>
          </cell>
          <cell r="F16">
            <v>490729.49</v>
          </cell>
        </row>
        <row r="17">
          <cell r="C17" t="str">
            <v>Masura 3.2 / 6B - Servicii sociale îmbunătățite în teritoriul GAL</v>
          </cell>
          <cell r="D17" t="str">
            <v>90%; 100%</v>
          </cell>
          <cell r="E17">
            <v>50172.07</v>
          </cell>
          <cell r="F17">
            <v>0</v>
          </cell>
          <cell r="G17">
            <v>50172.07</v>
          </cell>
        </row>
        <row r="18">
          <cell r="C18" t="str">
            <v>Masura 3.3 / 6B - Integrarea minorităților locale</v>
          </cell>
          <cell r="D18" t="str">
            <v>90%; 100%</v>
          </cell>
          <cell r="E18">
            <v>25086.03</v>
          </cell>
          <cell r="F18">
            <v>0</v>
          </cell>
          <cell r="G18">
            <v>25086.03</v>
          </cell>
        </row>
        <row r="19">
          <cell r="C19" t="str">
            <v>Masura 3.4 / 6B - Modernizarea localităților din cadrul GAL</v>
          </cell>
          <cell r="D19" t="str">
            <v>90%; 100%</v>
          </cell>
          <cell r="E19" t="str">
            <v xml:space="preserve">
1.416.890,66</v>
          </cell>
          <cell r="G19" t="str">
            <v xml:space="preserve">
1.416.890,66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B4" zoomScale="90" zoomScaleNormal="90" workbookViewId="0">
      <selection activeCell="I11" sqref="I11:I12"/>
    </sheetView>
  </sheetViews>
  <sheetFormatPr defaultRowHeight="14.4" x14ac:dyDescent="0.3"/>
  <cols>
    <col min="1" max="1" width="16" customWidth="1"/>
    <col min="2" max="2" width="14.5546875" customWidth="1"/>
    <col min="3" max="3" width="23.88671875" customWidth="1"/>
    <col min="4" max="4" width="11" customWidth="1"/>
    <col min="5" max="6" width="16.44140625" customWidth="1"/>
    <col min="7" max="7" width="20.6640625" customWidth="1"/>
    <col min="8" max="8" width="26.88671875" customWidth="1"/>
    <col min="9" max="9" width="17.5546875" customWidth="1"/>
    <col min="11" max="11" width="18.77734375" customWidth="1"/>
  </cols>
  <sheetData>
    <row r="1" spans="1:11" ht="16.5" customHeight="1" x14ac:dyDescent="0.3">
      <c r="A1" s="7" t="s">
        <v>19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x14ac:dyDescent="0.3">
      <c r="A2" s="16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57.6" x14ac:dyDescent="0.3">
      <c r="A3" s="11" t="s">
        <v>9</v>
      </c>
      <c r="B3" s="15" t="s">
        <v>10</v>
      </c>
      <c r="C3" s="12" t="s">
        <v>8</v>
      </c>
      <c r="E3" s="2" t="s">
        <v>17</v>
      </c>
      <c r="F3" s="2"/>
      <c r="G3" s="2"/>
      <c r="H3" s="5"/>
      <c r="I3" s="5"/>
      <c r="J3" s="2"/>
      <c r="K3" s="2"/>
    </row>
    <row r="4" spans="1:11" x14ac:dyDescent="0.3">
      <c r="A4" s="17">
        <v>1135.52</v>
      </c>
      <c r="B4" s="13">
        <v>78292</v>
      </c>
      <c r="C4" s="72">
        <v>4150035.65</v>
      </c>
      <c r="E4" s="2"/>
      <c r="F4" s="2"/>
      <c r="G4" s="2"/>
      <c r="H4" s="5"/>
      <c r="I4" s="5"/>
      <c r="J4" s="2"/>
      <c r="K4" s="2"/>
    </row>
    <row r="5" spans="1:11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103" t="s">
        <v>7</v>
      </c>
      <c r="B7" s="96" t="s">
        <v>0</v>
      </c>
      <c r="C7" s="96" t="s">
        <v>1</v>
      </c>
      <c r="D7" s="105" t="s">
        <v>2</v>
      </c>
      <c r="E7" s="107" t="s">
        <v>11</v>
      </c>
      <c r="F7" s="108"/>
      <c r="G7" s="108"/>
      <c r="H7" s="96" t="s">
        <v>3</v>
      </c>
      <c r="I7" s="98" t="s">
        <v>12</v>
      </c>
      <c r="J7" s="2"/>
      <c r="K7" s="2"/>
    </row>
    <row r="8" spans="1:11" ht="43.8" thickBot="1" x14ac:dyDescent="0.35">
      <c r="A8" s="104"/>
      <c r="B8" s="97"/>
      <c r="C8" s="97"/>
      <c r="D8" s="106"/>
      <c r="E8" s="18" t="s">
        <v>13</v>
      </c>
      <c r="F8" s="18" t="s">
        <v>18</v>
      </c>
      <c r="G8" s="19" t="s">
        <v>4</v>
      </c>
      <c r="H8" s="97"/>
      <c r="I8" s="99"/>
      <c r="J8" s="2"/>
      <c r="K8" s="2"/>
    </row>
    <row r="9" spans="1:11" ht="14.4" customHeight="1" x14ac:dyDescent="0.3">
      <c r="A9" s="103" t="s">
        <v>6</v>
      </c>
      <c r="B9" s="109">
        <v>1</v>
      </c>
      <c r="C9" s="123" t="s">
        <v>29</v>
      </c>
      <c r="D9" s="125">
        <v>1</v>
      </c>
      <c r="E9" s="88">
        <v>12543.02</v>
      </c>
      <c r="F9" s="93">
        <v>0</v>
      </c>
      <c r="G9" s="93">
        <f>E9+F9</f>
        <v>12543.02</v>
      </c>
      <c r="H9" s="93">
        <f>F9+G9</f>
        <v>12543.02</v>
      </c>
      <c r="I9" s="138">
        <f>H9/$E$25</f>
        <v>3.0223884944217288E-3</v>
      </c>
      <c r="J9" s="2"/>
      <c r="K9" s="2"/>
    </row>
    <row r="10" spans="1:11" ht="15" thickBot="1" x14ac:dyDescent="0.35">
      <c r="A10" s="119"/>
      <c r="B10" s="110"/>
      <c r="C10" s="124"/>
      <c r="D10" s="126"/>
      <c r="E10" s="89"/>
      <c r="F10" s="94"/>
      <c r="G10" s="95"/>
      <c r="H10" s="95"/>
      <c r="I10" s="139"/>
      <c r="J10" s="2"/>
      <c r="K10" s="2"/>
    </row>
    <row r="11" spans="1:11" ht="57.6" x14ac:dyDescent="0.3">
      <c r="A11" s="119"/>
      <c r="B11" s="110">
        <v>2</v>
      </c>
      <c r="C11" s="45" t="s">
        <v>30</v>
      </c>
      <c r="D11" s="62">
        <v>1</v>
      </c>
      <c r="E11" s="64">
        <v>105000</v>
      </c>
      <c r="F11" s="38">
        <v>0</v>
      </c>
      <c r="G11" s="51">
        <v>105000</v>
      </c>
      <c r="H11" s="140">
        <f>SUM(G11:G12)</f>
        <v>445000</v>
      </c>
      <c r="I11" s="139">
        <f>H11/$E$25</f>
        <v>0.10722799453542044</v>
      </c>
      <c r="J11" s="2"/>
      <c r="K11" s="2"/>
    </row>
    <row r="12" spans="1:11" ht="77.400000000000006" customHeight="1" x14ac:dyDescent="0.3">
      <c r="A12" s="119"/>
      <c r="B12" s="110"/>
      <c r="C12" s="52" t="s">
        <v>31</v>
      </c>
      <c r="D12" s="63">
        <v>1</v>
      </c>
      <c r="E12" s="65" t="s">
        <v>37</v>
      </c>
      <c r="F12" s="54">
        <v>0</v>
      </c>
      <c r="G12" s="53">
        <v>340000</v>
      </c>
      <c r="H12" s="140"/>
      <c r="I12" s="139"/>
      <c r="J12" s="2"/>
      <c r="K12" s="2"/>
    </row>
    <row r="13" spans="1:11" ht="13.8" customHeight="1" x14ac:dyDescent="0.3">
      <c r="A13" s="119"/>
      <c r="B13" s="110">
        <v>3</v>
      </c>
      <c r="C13" s="79"/>
      <c r="D13" s="81"/>
      <c r="E13" s="83"/>
      <c r="F13" s="85"/>
      <c r="G13" s="55"/>
      <c r="H13" s="112"/>
      <c r="I13" s="111"/>
      <c r="J13" s="2"/>
      <c r="K13" s="2"/>
    </row>
    <row r="14" spans="1:11" ht="10.8" customHeight="1" x14ac:dyDescent="0.3">
      <c r="A14" s="119"/>
      <c r="B14" s="110"/>
      <c r="C14" s="80"/>
      <c r="D14" s="82"/>
      <c r="E14" s="84"/>
      <c r="F14" s="86"/>
      <c r="G14" s="56"/>
      <c r="H14" s="112"/>
      <c r="I14" s="111"/>
      <c r="J14" s="2"/>
      <c r="K14" s="2"/>
    </row>
    <row r="15" spans="1:11" ht="7.2" customHeight="1" x14ac:dyDescent="0.3">
      <c r="A15" s="119"/>
      <c r="B15" s="110">
        <v>4</v>
      </c>
      <c r="C15" s="79"/>
      <c r="D15" s="81"/>
      <c r="E15" s="83"/>
      <c r="F15" s="85"/>
      <c r="G15" s="55"/>
      <c r="H15" s="112"/>
      <c r="I15" s="111"/>
      <c r="J15" s="2"/>
      <c r="K15" s="2"/>
    </row>
    <row r="16" spans="1:11" x14ac:dyDescent="0.3">
      <c r="A16" s="119"/>
      <c r="B16" s="110"/>
      <c r="C16" s="80"/>
      <c r="D16" s="82"/>
      <c r="E16" s="84"/>
      <c r="F16" s="86"/>
      <c r="G16" s="56"/>
      <c r="H16" s="112"/>
      <c r="I16" s="111"/>
      <c r="J16" s="2"/>
      <c r="K16" s="2"/>
    </row>
    <row r="17" spans="1:11" x14ac:dyDescent="0.3">
      <c r="A17" s="119"/>
      <c r="B17" s="110">
        <v>5</v>
      </c>
      <c r="C17" s="79"/>
      <c r="D17" s="81"/>
      <c r="E17" s="83"/>
      <c r="F17" s="85"/>
      <c r="G17" s="55"/>
      <c r="H17" s="112"/>
      <c r="I17" s="111"/>
      <c r="J17" s="2"/>
      <c r="K17" s="2"/>
    </row>
    <row r="18" spans="1:11" ht="5.4" customHeight="1" x14ac:dyDescent="0.3">
      <c r="A18" s="119"/>
      <c r="B18" s="110"/>
      <c r="C18" s="80"/>
      <c r="D18" s="82"/>
      <c r="E18" s="84"/>
      <c r="F18" s="87"/>
      <c r="G18" s="56"/>
      <c r="H18" s="112"/>
      <c r="I18" s="111"/>
      <c r="J18" s="2"/>
      <c r="K18" s="2"/>
    </row>
    <row r="19" spans="1:11" ht="72" x14ac:dyDescent="0.3">
      <c r="A19" s="119"/>
      <c r="B19" s="90">
        <v>6</v>
      </c>
      <c r="C19" s="58" t="str">
        <f>[1]FEADR!C16</f>
        <v>Măsura 3.1 / 6A - Dezvoltarea activităților non-agricole în teritoriul GAL</v>
      </c>
      <c r="D19" s="59">
        <v>1</v>
      </c>
      <c r="E19" s="70">
        <f>[1]FEADR!E16</f>
        <v>878011.18</v>
      </c>
      <c r="F19" s="67">
        <f>[1]FEADR!F16</f>
        <v>490729.49</v>
      </c>
      <c r="G19" s="71">
        <f>SUM(E19:F19)</f>
        <v>1368740.67</v>
      </c>
      <c r="H19" s="73">
        <v>2860889.43</v>
      </c>
      <c r="I19" s="76">
        <f>H19/$E$25</f>
        <v>0.68936502509321818</v>
      </c>
      <c r="J19" s="2"/>
      <c r="K19" s="2"/>
    </row>
    <row r="20" spans="1:11" ht="57.6" x14ac:dyDescent="0.3">
      <c r="A20" s="119"/>
      <c r="B20" s="91"/>
      <c r="C20" s="47" t="str">
        <f>[1]FEADR!C17</f>
        <v>Masura 3.2 / 6B - Servicii sociale îmbunătățite în teritoriul GAL</v>
      </c>
      <c r="D20" s="47" t="str">
        <f>[1]FEADR!D17</f>
        <v>90%; 100%</v>
      </c>
      <c r="E20" s="69">
        <f>[1]FEADR!E17</f>
        <v>50172.07</v>
      </c>
      <c r="F20" s="68">
        <f>[1]FEADR!F17</f>
        <v>0</v>
      </c>
      <c r="G20" s="69">
        <f>[1]FEADR!G17</f>
        <v>50172.07</v>
      </c>
      <c r="H20" s="74"/>
      <c r="I20" s="77"/>
      <c r="J20" s="2"/>
      <c r="K20" s="2"/>
    </row>
    <row r="21" spans="1:11" ht="46.8" customHeight="1" x14ac:dyDescent="0.3">
      <c r="A21" s="119"/>
      <c r="B21" s="91"/>
      <c r="C21" s="50" t="str">
        <f>[1]FEADR!C18</f>
        <v>Masura 3.3 / 6B - Integrarea minorităților locale</v>
      </c>
      <c r="D21" s="60" t="str">
        <f>[1]FEADR!D18</f>
        <v>90%; 100%</v>
      </c>
      <c r="E21" s="66">
        <f>[1]FEADR!E18</f>
        <v>25086.03</v>
      </c>
      <c r="F21" s="68">
        <f>[1]FEADR!F18</f>
        <v>0</v>
      </c>
      <c r="G21" s="66">
        <f>[1]FEADR!G18</f>
        <v>25086.03</v>
      </c>
      <c r="H21" s="74"/>
      <c r="I21" s="77"/>
      <c r="J21" s="2"/>
      <c r="K21" s="2"/>
    </row>
    <row r="22" spans="1:11" ht="54.6" customHeight="1" x14ac:dyDescent="0.3">
      <c r="A22" s="119"/>
      <c r="B22" s="92"/>
      <c r="C22" s="50" t="str">
        <f>[1]FEADR!C19</f>
        <v>Masura 3.4 / 6B - Modernizarea localităților din cadrul GAL</v>
      </c>
      <c r="D22" s="61" t="str">
        <f>[1]FEADR!D19</f>
        <v>90%; 100%</v>
      </c>
      <c r="E22" s="66" t="str">
        <f>[1]FEADR!E19</f>
        <v xml:space="preserve">
1.416.890,66</v>
      </c>
      <c r="F22" s="68">
        <v>0</v>
      </c>
      <c r="G22" s="66" t="str">
        <f>[1]FEADR!G19</f>
        <v xml:space="preserve">
1.416.890,66</v>
      </c>
      <c r="H22" s="75"/>
      <c r="I22" s="78"/>
      <c r="J22" s="2"/>
      <c r="K22" s="2"/>
    </row>
    <row r="23" spans="1:11" ht="15" thickBot="1" x14ac:dyDescent="0.35">
      <c r="A23" s="120" t="s">
        <v>22</v>
      </c>
      <c r="B23" s="121"/>
      <c r="C23" s="121"/>
      <c r="D23" s="122"/>
      <c r="E23" s="29"/>
      <c r="F23" s="29"/>
      <c r="G23" s="29"/>
      <c r="H23" s="29">
        <f>SUM(H9:H22)</f>
        <v>3318432.45</v>
      </c>
      <c r="I23" s="33"/>
      <c r="J23" s="2"/>
      <c r="K23" s="2"/>
    </row>
    <row r="24" spans="1:11" ht="30" customHeight="1" x14ac:dyDescent="0.3">
      <c r="A24" s="21" t="s">
        <v>5</v>
      </c>
      <c r="B24" s="100" t="s">
        <v>15</v>
      </c>
      <c r="C24" s="101"/>
      <c r="D24" s="102"/>
      <c r="E24" s="37">
        <v>670015.35</v>
      </c>
      <c r="F24" s="31">
        <f>G24-E24</f>
        <v>161587.84673600004</v>
      </c>
      <c r="G24" s="31">
        <f>(FEADR!E25+EURI!E20)*I24</f>
        <v>831603.19673600001</v>
      </c>
      <c r="H24" s="32"/>
      <c r="I24" s="35">
        <v>0.19159999999999999</v>
      </c>
      <c r="J24" s="25"/>
      <c r="K24" s="2"/>
    </row>
    <row r="25" spans="1:11" ht="15" thickBot="1" x14ac:dyDescent="0.35">
      <c r="A25" s="113" t="s">
        <v>20</v>
      </c>
      <c r="B25" s="114"/>
      <c r="C25" s="114"/>
      <c r="D25" s="115"/>
      <c r="E25" s="116">
        <v>4150035.65</v>
      </c>
      <c r="F25" s="117"/>
      <c r="G25" s="117"/>
      <c r="H25" s="117"/>
      <c r="I25" s="118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s="1" customFormat="1" ht="16.8" x14ac:dyDescent="0.3">
      <c r="A27" s="3"/>
      <c r="B27" s="4"/>
      <c r="C27" s="4"/>
      <c r="D27" s="4"/>
      <c r="E27" s="4"/>
      <c r="F27" s="4"/>
      <c r="G27" s="4"/>
      <c r="H27" s="4"/>
      <c r="I27" s="4"/>
      <c r="J27" s="5"/>
      <c r="K27" s="5"/>
    </row>
    <row r="28" spans="1:11" s="1" customFormat="1" ht="16.8" x14ac:dyDescent="0.3">
      <c r="A28" s="3" t="s">
        <v>21</v>
      </c>
      <c r="B28" s="3"/>
      <c r="C28" s="4"/>
      <c r="D28" s="4"/>
      <c r="E28" s="4"/>
      <c r="F28" s="4"/>
      <c r="G28" s="4"/>
      <c r="H28" s="4"/>
      <c r="I28" s="4"/>
      <c r="J28" s="5"/>
      <c r="K28" s="5"/>
    </row>
    <row r="29" spans="1:11" s="1" customFormat="1" ht="16.8" x14ac:dyDescent="0.3">
      <c r="A29" s="3" t="s">
        <v>14</v>
      </c>
      <c r="B29" s="3"/>
      <c r="C29" s="3"/>
      <c r="D29" s="4"/>
      <c r="E29" s="4"/>
      <c r="F29" s="4"/>
      <c r="G29" s="4"/>
      <c r="H29" s="4"/>
      <c r="I29" s="4"/>
      <c r="J29" s="5"/>
      <c r="K29" s="5"/>
    </row>
    <row r="30" spans="1:11" s="1" customFormat="1" ht="16.8" x14ac:dyDescent="0.3">
      <c r="A30" s="3" t="s">
        <v>16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x14ac:dyDescent="0.3">
      <c r="A31" s="26" t="s">
        <v>28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ht="16.8" x14ac:dyDescent="0.3">
      <c r="A32" s="3"/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x14ac:dyDescent="0.3">
      <c r="A33" s="6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6" spans="1:11" x14ac:dyDescent="0.3">
      <c r="E36" s="30"/>
    </row>
    <row r="39" spans="1:11" x14ac:dyDescent="0.3">
      <c r="C39" s="34"/>
    </row>
    <row r="40" spans="1:11" x14ac:dyDescent="0.3">
      <c r="E40" s="34"/>
      <c r="G40" s="30"/>
    </row>
  </sheetData>
  <mergeCells count="47">
    <mergeCell ref="A25:D25"/>
    <mergeCell ref="E25:I25"/>
    <mergeCell ref="I17:I18"/>
    <mergeCell ref="A9:A22"/>
    <mergeCell ref="I13:I14"/>
    <mergeCell ref="B15:B16"/>
    <mergeCell ref="H15:H16"/>
    <mergeCell ref="I15:I16"/>
    <mergeCell ref="B17:B18"/>
    <mergeCell ref="H17:H18"/>
    <mergeCell ref="A23:D23"/>
    <mergeCell ref="C9:C10"/>
    <mergeCell ref="D9:D10"/>
    <mergeCell ref="H7:H8"/>
    <mergeCell ref="I7:I8"/>
    <mergeCell ref="B24:D24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  <mergeCell ref="E9:E10"/>
    <mergeCell ref="B19:B22"/>
    <mergeCell ref="F9:F10"/>
    <mergeCell ref="G9:G10"/>
    <mergeCell ref="C15:C16"/>
    <mergeCell ref="D15:D16"/>
    <mergeCell ref="E15:E16"/>
    <mergeCell ref="F15:F16"/>
    <mergeCell ref="F13:F14"/>
    <mergeCell ref="F17:F18"/>
    <mergeCell ref="C13:C14"/>
    <mergeCell ref="D13:D14"/>
    <mergeCell ref="E13:E14"/>
    <mergeCell ref="H19:H22"/>
    <mergeCell ref="I19:I22"/>
    <mergeCell ref="C17:C18"/>
    <mergeCell ref="D17:D18"/>
    <mergeCell ref="E17:E18"/>
  </mergeCells>
  <pageMargins left="0.7" right="0.7" top="0.75" bottom="1.5" header="0.3" footer="0.3"/>
  <pageSetup paperSize="9" scale="75" orientation="landscape" r:id="rId1"/>
  <ignoredErrors>
    <ignoredError sqref="A9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opLeftCell="A15" workbookViewId="0">
      <selection activeCell="E20" sqref="E20"/>
    </sheetView>
  </sheetViews>
  <sheetFormatPr defaultRowHeight="14.4" x14ac:dyDescent="0.3"/>
  <cols>
    <col min="1" max="1" width="18.5546875" customWidth="1"/>
    <col min="2" max="2" width="11" customWidth="1"/>
    <col min="3" max="3" width="26.109375" customWidth="1"/>
    <col min="4" max="4" width="11.44140625" customWidth="1"/>
    <col min="5" max="5" width="23.88671875" customWidth="1"/>
    <col min="6" max="6" width="22.6640625" customWidth="1"/>
  </cols>
  <sheetData>
    <row r="1" spans="1:6" x14ac:dyDescent="0.3">
      <c r="A1" s="7" t="s">
        <v>23</v>
      </c>
      <c r="B1" s="5"/>
      <c r="C1" s="5"/>
      <c r="D1" s="5"/>
      <c r="E1" s="5"/>
      <c r="F1" s="5"/>
    </row>
    <row r="2" spans="1:6" x14ac:dyDescent="0.3">
      <c r="A2" s="16"/>
      <c r="B2" s="5"/>
      <c r="C2" s="5"/>
      <c r="D2" s="5"/>
      <c r="E2" s="5"/>
      <c r="F2" s="5"/>
    </row>
    <row r="3" spans="1:6" ht="57.6" x14ac:dyDescent="0.3">
      <c r="A3" s="11" t="s">
        <v>9</v>
      </c>
      <c r="B3" s="15" t="s">
        <v>10</v>
      </c>
      <c r="C3" s="22" t="s">
        <v>24</v>
      </c>
      <c r="E3" s="2"/>
      <c r="F3" s="5"/>
    </row>
    <row r="4" spans="1:6" x14ac:dyDescent="0.3">
      <c r="A4" s="17"/>
      <c r="B4" s="13"/>
      <c r="C4" s="14"/>
      <c r="E4" s="2"/>
      <c r="F4" s="5"/>
    </row>
    <row r="5" spans="1:6" x14ac:dyDescent="0.3">
      <c r="A5" s="5"/>
      <c r="B5" s="5"/>
      <c r="C5" s="5"/>
      <c r="D5" s="5"/>
      <c r="E5" s="5"/>
      <c r="F5" s="5"/>
    </row>
    <row r="6" spans="1:6" ht="15" thickBot="1" x14ac:dyDescent="0.35">
      <c r="A6" s="5"/>
      <c r="B6" s="5"/>
      <c r="C6" s="5"/>
      <c r="D6" s="5"/>
      <c r="E6" s="5"/>
      <c r="F6" s="5"/>
    </row>
    <row r="7" spans="1:6" ht="57.6" x14ac:dyDescent="0.3">
      <c r="A7" s="28" t="s">
        <v>7</v>
      </c>
      <c r="B7" s="23" t="s">
        <v>0</v>
      </c>
      <c r="C7" s="23" t="s">
        <v>1</v>
      </c>
      <c r="D7" s="23" t="s">
        <v>2</v>
      </c>
      <c r="E7" s="20" t="s">
        <v>25</v>
      </c>
      <c r="F7" s="24" t="s">
        <v>26</v>
      </c>
    </row>
    <row r="8" spans="1:6" ht="14.4" customHeight="1" x14ac:dyDescent="0.3">
      <c r="A8" s="135" t="s">
        <v>6</v>
      </c>
      <c r="B8" s="129">
        <v>1</v>
      </c>
      <c r="C8" s="133" t="s">
        <v>29</v>
      </c>
      <c r="D8" s="127">
        <v>1</v>
      </c>
      <c r="E8" s="40"/>
      <c r="F8" s="131"/>
    </row>
    <row r="9" spans="1:6" x14ac:dyDescent="0.3">
      <c r="A9" s="136"/>
      <c r="B9" s="130"/>
      <c r="C9" s="134"/>
      <c r="D9" s="128"/>
      <c r="E9" s="40"/>
      <c r="F9" s="132"/>
    </row>
    <row r="10" spans="1:6" ht="66" customHeight="1" x14ac:dyDescent="0.3">
      <c r="A10" s="136"/>
      <c r="B10" s="129">
        <v>2</v>
      </c>
      <c r="C10" s="48" t="s">
        <v>30</v>
      </c>
      <c r="D10" s="46">
        <v>1</v>
      </c>
      <c r="E10" s="40"/>
      <c r="F10" s="131"/>
    </row>
    <row r="11" spans="1:6" ht="67.2" customHeight="1" x14ac:dyDescent="0.3">
      <c r="A11" s="136"/>
      <c r="B11" s="130"/>
      <c r="C11" s="44" t="s">
        <v>31</v>
      </c>
      <c r="D11" s="46">
        <v>1</v>
      </c>
      <c r="E11" s="40"/>
      <c r="F11" s="132"/>
    </row>
    <row r="12" spans="1:6" x14ac:dyDescent="0.3">
      <c r="A12" s="136"/>
      <c r="B12" s="129">
        <v>3</v>
      </c>
      <c r="C12" s="39"/>
      <c r="D12" s="39"/>
      <c r="E12" s="40"/>
      <c r="F12" s="131"/>
    </row>
    <row r="13" spans="1:6" x14ac:dyDescent="0.3">
      <c r="A13" s="136"/>
      <c r="B13" s="130"/>
      <c r="C13" s="39"/>
      <c r="D13" s="39"/>
      <c r="E13" s="40"/>
      <c r="F13" s="132"/>
    </row>
    <row r="14" spans="1:6" x14ac:dyDescent="0.3">
      <c r="A14" s="136"/>
      <c r="B14" s="129">
        <v>4</v>
      </c>
      <c r="C14" s="39"/>
      <c r="D14" s="39"/>
      <c r="E14" s="40"/>
      <c r="F14" s="131"/>
    </row>
    <row r="15" spans="1:6" ht="57.6" x14ac:dyDescent="0.3">
      <c r="A15" s="136"/>
      <c r="B15" s="130"/>
      <c r="C15" s="48" t="s">
        <v>32</v>
      </c>
      <c r="D15" s="42">
        <v>1</v>
      </c>
      <c r="E15" s="40"/>
      <c r="F15" s="132"/>
    </row>
    <row r="16" spans="1:6" ht="43.2" x14ac:dyDescent="0.3">
      <c r="A16" s="136"/>
      <c r="B16" s="129">
        <v>5</v>
      </c>
      <c r="C16" s="49" t="s">
        <v>33</v>
      </c>
      <c r="D16" s="43" t="s">
        <v>34</v>
      </c>
      <c r="E16" s="40"/>
      <c r="F16" s="131"/>
    </row>
    <row r="17" spans="1:6" ht="43.2" x14ac:dyDescent="0.3">
      <c r="A17" s="136"/>
      <c r="B17" s="130"/>
      <c r="C17" s="41" t="s">
        <v>35</v>
      </c>
      <c r="D17" s="43" t="s">
        <v>34</v>
      </c>
      <c r="E17" s="40"/>
      <c r="F17" s="132"/>
    </row>
    <row r="18" spans="1:6" ht="43.2" x14ac:dyDescent="0.3">
      <c r="A18" s="136"/>
      <c r="B18" s="129">
        <v>6</v>
      </c>
      <c r="C18" s="41" t="s">
        <v>36</v>
      </c>
      <c r="D18" s="43" t="s">
        <v>34</v>
      </c>
      <c r="E18" s="40"/>
      <c r="F18" s="131"/>
    </row>
    <row r="19" spans="1:6" x14ac:dyDescent="0.3">
      <c r="A19" s="137"/>
      <c r="B19" s="130"/>
      <c r="C19" s="10"/>
      <c r="D19" s="9"/>
      <c r="E19" s="40"/>
      <c r="F19" s="132"/>
    </row>
    <row r="20" spans="1:6" ht="15" customHeight="1" thickBot="1" x14ac:dyDescent="0.35">
      <c r="A20" s="120" t="s">
        <v>27</v>
      </c>
      <c r="B20" s="121"/>
      <c r="C20" s="121"/>
      <c r="D20" s="122"/>
      <c r="E20" s="36">
        <v>190273.31</v>
      </c>
      <c r="F20" s="27"/>
    </row>
    <row r="21" spans="1:6" x14ac:dyDescent="0.3">
      <c r="A21" s="2"/>
      <c r="B21" s="2"/>
      <c r="C21" s="2"/>
      <c r="D21" s="2"/>
      <c r="E21" s="2"/>
      <c r="F21" s="2"/>
    </row>
    <row r="22" spans="1:6" ht="16.8" x14ac:dyDescent="0.3">
      <c r="A22" s="3"/>
      <c r="B22" s="4"/>
      <c r="C22" s="4"/>
      <c r="D22" s="4"/>
      <c r="E22" s="4">
        <v>652317.14</v>
      </c>
      <c r="F22" s="4"/>
    </row>
    <row r="23" spans="1:6" ht="16.8" x14ac:dyDescent="0.3">
      <c r="A23" s="3"/>
      <c r="B23" s="3"/>
      <c r="C23" s="4"/>
      <c r="D23" s="4"/>
      <c r="E23" s="4"/>
      <c r="F23" s="4"/>
    </row>
    <row r="24" spans="1:6" ht="16.8" x14ac:dyDescent="0.3">
      <c r="A24" s="3"/>
      <c r="B24" s="3"/>
      <c r="C24" s="3"/>
      <c r="D24" s="4"/>
      <c r="E24" s="57">
        <f>SUM(E20:E22)</f>
        <v>842590.45</v>
      </c>
      <c r="F24" s="4">
        <f>19.16%*E24</f>
        <v>161440.33021999997</v>
      </c>
    </row>
    <row r="25" spans="1:6" ht="16.8" x14ac:dyDescent="0.3">
      <c r="A25" s="3"/>
      <c r="B25" s="4"/>
      <c r="C25" s="4"/>
      <c r="D25" s="4"/>
      <c r="E25" s="4"/>
      <c r="F25" s="4"/>
    </row>
    <row r="26" spans="1:6" x14ac:dyDescent="0.3">
      <c r="A26" s="8"/>
      <c r="B26" s="4"/>
      <c r="C26" s="4"/>
      <c r="D26" s="4"/>
      <c r="E26" s="4"/>
      <c r="F26" s="4"/>
    </row>
  </sheetData>
  <mergeCells count="16">
    <mergeCell ref="B16:B17"/>
    <mergeCell ref="F16:F17"/>
    <mergeCell ref="B18:B19"/>
    <mergeCell ref="F18:F19"/>
    <mergeCell ref="A20:D20"/>
    <mergeCell ref="A8:A19"/>
    <mergeCell ref="B12:B13"/>
    <mergeCell ref="F12:F13"/>
    <mergeCell ref="B14:B15"/>
    <mergeCell ref="F14:F15"/>
    <mergeCell ref="D8:D9"/>
    <mergeCell ref="B8:B9"/>
    <mergeCell ref="F8:F9"/>
    <mergeCell ref="B10:B11"/>
    <mergeCell ref="F10:F11"/>
    <mergeCell ref="C8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galsu</cp:lastModifiedBy>
  <cp:lastPrinted>2023-01-24T11:17:38Z</cp:lastPrinted>
  <dcterms:created xsi:type="dcterms:W3CDTF">2016-01-12T11:18:24Z</dcterms:created>
  <dcterms:modified xsi:type="dcterms:W3CDTF">2023-01-24T11:51:11Z</dcterms:modified>
</cp:coreProperties>
</file>